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ousova\Desktop\Муниципальное задание\Расчет субсидии на выполнение МЗ 2026 (2027-2028)+\"/>
    </mc:Choice>
  </mc:AlternateContent>
  <bookViews>
    <workbookView xWindow="10710" yWindow="150" windowWidth="17775" windowHeight="12600" tabRatio="788"/>
  </bookViews>
  <sheets>
    <sheet name="Общеобразовательные учреждения" sheetId="37" r:id="rId1"/>
    <sheet name="Дошкольные учреждения " sheetId="38" r:id="rId2"/>
    <sheet name="Организации дополнительного обр" sheetId="39" r:id="rId3"/>
  </sheets>
  <definedNames>
    <definedName name="_xlnm.Print_Area" localSheetId="1">'Дошкольные учреждения '!$A$1:$H$20</definedName>
    <definedName name="_xlnm.Print_Area" localSheetId="2">'Организации дополнительного обр'!$A$1:$Q$9</definedName>
  </definedNames>
  <calcPr calcId="162913"/>
</workbook>
</file>

<file path=xl/calcChain.xml><?xml version="1.0" encoding="utf-8"?>
<calcChain xmlns="http://schemas.openxmlformats.org/spreadsheetml/2006/main">
  <c r="F15" i="37" l="1"/>
  <c r="I15" i="37"/>
  <c r="L15" i="37"/>
  <c r="O15" i="37"/>
  <c r="S15" i="37"/>
  <c r="H8" i="38" l="1"/>
  <c r="Q8" i="39"/>
  <c r="Q9" i="39"/>
  <c r="N17" i="37" l="1"/>
  <c r="N10" i="37"/>
  <c r="Q24" i="37" l="1"/>
  <c r="R24" i="37"/>
  <c r="H19" i="38" l="1"/>
  <c r="H16" i="38"/>
  <c r="H15" i="38"/>
  <c r="H14" i="38"/>
  <c r="H12" i="38"/>
  <c r="H11" i="38"/>
  <c r="H10" i="38"/>
  <c r="H9" i="38"/>
  <c r="H7" i="38" l="1"/>
  <c r="H13" i="38"/>
  <c r="H17" i="38"/>
  <c r="H18" i="38"/>
  <c r="P24" i="37" l="1"/>
  <c r="Q10" i="39" l="1"/>
  <c r="N24" i="37" l="1"/>
  <c r="M24" i="37"/>
  <c r="J24" i="37"/>
  <c r="E24" i="37"/>
  <c r="C24" i="37"/>
  <c r="O23" i="37"/>
  <c r="L23" i="37"/>
  <c r="I23" i="37"/>
  <c r="F23" i="37"/>
  <c r="O22" i="37"/>
  <c r="L22" i="37"/>
  <c r="I22" i="37"/>
  <c r="F22" i="37"/>
  <c r="O21" i="37"/>
  <c r="L21" i="37"/>
  <c r="I21" i="37"/>
  <c r="F21" i="37"/>
  <c r="O20" i="37"/>
  <c r="L20" i="37"/>
  <c r="I20" i="37"/>
  <c r="F20" i="37"/>
  <c r="O19" i="37"/>
  <c r="L19" i="37"/>
  <c r="I19" i="37"/>
  <c r="F19" i="37"/>
  <c r="O18" i="37"/>
  <c r="L18" i="37"/>
  <c r="I18" i="37"/>
  <c r="G24" i="37"/>
  <c r="F18" i="37"/>
  <c r="O17" i="37"/>
  <c r="L17" i="37"/>
  <c r="I17" i="37"/>
  <c r="F17" i="37"/>
  <c r="O16" i="37"/>
  <c r="L16" i="37"/>
  <c r="I16" i="37"/>
  <c r="F16" i="37"/>
  <c r="D24" i="37"/>
  <c r="O14" i="37"/>
  <c r="L14" i="37"/>
  <c r="I14" i="37"/>
  <c r="F14" i="37"/>
  <c r="O13" i="37"/>
  <c r="L13" i="37"/>
  <c r="I13" i="37"/>
  <c r="F13" i="37"/>
  <c r="O12" i="37"/>
  <c r="L12" i="37"/>
  <c r="I12" i="37"/>
  <c r="F12" i="37"/>
  <c r="O11" i="37"/>
  <c r="L11" i="37"/>
  <c r="I11" i="37"/>
  <c r="F11" i="37"/>
  <c r="O10" i="37"/>
  <c r="L10" i="37"/>
  <c r="I10" i="37"/>
  <c r="F10" i="37"/>
  <c r="O9" i="37"/>
  <c r="L9" i="37"/>
  <c r="I9" i="37"/>
  <c r="F9" i="37"/>
  <c r="O8" i="37"/>
  <c r="L8" i="37"/>
  <c r="K24" i="37"/>
  <c r="H24" i="37"/>
  <c r="F8" i="37"/>
  <c r="S21" i="37" l="1"/>
  <c r="S16" i="37"/>
  <c r="S23" i="37"/>
  <c r="S22" i="37"/>
  <c r="S20" i="37"/>
  <c r="S19" i="37"/>
  <c r="S18" i="37"/>
  <c r="S17" i="37"/>
  <c r="S14" i="37"/>
  <c r="S13" i="37"/>
  <c r="S12" i="37"/>
  <c r="S11" i="37"/>
  <c r="S10" i="37"/>
  <c r="S9" i="37"/>
  <c r="L24" i="37"/>
  <c r="F24" i="37"/>
  <c r="O24" i="37"/>
  <c r="I8" i="37"/>
  <c r="I24" i="37" s="1"/>
  <c r="S8" i="37" l="1"/>
  <c r="S24" i="37" s="1"/>
  <c r="D20" i="38" l="1"/>
  <c r="E20" i="38"/>
  <c r="F20" i="38"/>
  <c r="G20" i="38"/>
  <c r="C20" i="38"/>
  <c r="H20" i="38" l="1"/>
</calcChain>
</file>

<file path=xl/sharedStrings.xml><?xml version="1.0" encoding="utf-8"?>
<sst xmlns="http://schemas.openxmlformats.org/spreadsheetml/2006/main" count="105" uniqueCount="71">
  <si>
    <t>№ п/п</t>
  </si>
  <si>
    <t>Наименование учреждения</t>
  </si>
  <si>
    <t>Субсидия на выполнение муниципального задания (ЦС 0420045321)</t>
  </si>
  <si>
    <t xml:space="preserve">Муниципальные общеобразовательные организации </t>
  </si>
  <si>
    <t xml:space="preserve">Муниципальные дошкольные организации </t>
  </si>
  <si>
    <t>Субсидия на выполнение муниципального задания
 (ЦС 0420045311)</t>
  </si>
  <si>
    <t>по подразделу 0702</t>
  </si>
  <si>
    <t>по подразделу 0703</t>
  </si>
  <si>
    <t>всего по ЦС 0420045311</t>
  </si>
  <si>
    <t>по подразделу 0701</t>
  </si>
  <si>
    <t>всего по ЦС 0420045321</t>
  </si>
  <si>
    <t>-</t>
  </si>
  <si>
    <t>КВР 621</t>
  </si>
  <si>
    <t>КВР 624</t>
  </si>
  <si>
    <t>КВР 611</t>
  </si>
  <si>
    <t>КВР 614</t>
  </si>
  <si>
    <t>Субсидия на выполнение муниципального задания                      (ЦС 0430021000)</t>
  </si>
  <si>
    <t>Субсидия на выполнение муниципального задания          (ЦС 0430021000)</t>
  </si>
  <si>
    <t>Субсидия на выполнение муниципального задания                        (ЦС 0430021020)</t>
  </si>
  <si>
    <t>Субсидия на выполнение муниципального задания                  (ЦС 0430021010)</t>
  </si>
  <si>
    <t>Субсидия на выполнение муниципального задания (ЦС 0420020900)</t>
  </si>
  <si>
    <t>всего по ЦС 0420020900</t>
  </si>
  <si>
    <t>Субсидия на выполнение муниципального задания                    (ЦС 0410045111)</t>
  </si>
  <si>
    <t>Субсидия на выполнение муниципального задания                                 (ЦС 0410045121)</t>
  </si>
  <si>
    <t>Субсидия на выполнение муниципального задания                             (ЦС 0410020800)</t>
  </si>
  <si>
    <t>Субсидия на выполнение муниципального задания                             (ЦС 0410020820)</t>
  </si>
  <si>
    <t>Субсидия на выполнение муниципального задания                   (ЦС 0430045600)</t>
  </si>
  <si>
    <t>Субсидия на выполнение муниципального задания                            (ЦС 0410045112)</t>
  </si>
  <si>
    <t>Субсидия на выполнение муниципального задания (ЦС 0420045312)</t>
  </si>
  <si>
    <t>всего по ЦС 0420045312</t>
  </si>
  <si>
    <t>Субсидия на выполнение муниципального задания                     (ЦС 0410020920)</t>
  </si>
  <si>
    <t>МБУ ДО ПМО СО "ЦРТ им Н.Е. Бобровой"</t>
  </si>
  <si>
    <t>МАУДО ПМО СО "ЦРТ им. П.П. Бажова"</t>
  </si>
  <si>
    <t>по подразделу 0709</t>
  </si>
  <si>
    <t>МБДОУ ПМО СО «Детский сад № 28»</t>
  </si>
  <si>
    <t>МБДОУ ПМО СО «Детский сад № 32»</t>
  </si>
  <si>
    <t>МБДОУ ПМО СО «Детский сад № 34»</t>
  </si>
  <si>
    <t>МБДОУ ПМО № 40</t>
  </si>
  <si>
    <t>МБДОУ ПМО СО «Детский сад №43 общеразвивающего вида»</t>
  </si>
  <si>
    <t>МБДОУ ПМО СО «Детский сад №49»</t>
  </si>
  <si>
    <t>МБДОУ ПМО СО «Детский сад № 51»</t>
  </si>
  <si>
    <t>МБДОУ ПМО СО «Детский сад № 53»</t>
  </si>
  <si>
    <t>МБДОУ ПМО СО «Детский сад № 54»</t>
  </si>
  <si>
    <t>МАДОУ ПМО СО «Детский сад №63»</t>
  </si>
  <si>
    <t>МАДОУ ПМО СО «Детский сад № 65»</t>
  </si>
  <si>
    <t>МБДОУ ПМО СО «Детский сад № 69»</t>
  </si>
  <si>
    <t>МАДОУ ПМО СО «Центр развития ребенка - Детский сад № 70 «Радуга»</t>
  </si>
  <si>
    <t>МБОУ ПМО СО «СОШ № 1» имени Героя Советского Союза Н.В. Кологойды</t>
  </si>
  <si>
    <t>МАОУ ПМО СО «СОШ-Лицей №4 «Интеллект»</t>
  </si>
  <si>
    <t>МАОУ ПМО СО «СОШ №8»</t>
  </si>
  <si>
    <t>МАОУ ПМО СО «СОШ №13 с УИОП»</t>
  </si>
  <si>
    <t>МБОУ ПМО СО «СОШ № 14»</t>
  </si>
  <si>
    <t>МБОУ ПМО СО «СОШ №16»</t>
  </si>
  <si>
    <t>МБОУ ПМО СО «СОШ № 17»</t>
  </si>
  <si>
    <t>МБОУ ПМО СО «СОШ № 18»</t>
  </si>
  <si>
    <t>МБОУ ПМО СО «СОШ №20»</t>
  </si>
  <si>
    <t>МАОУ ПМО СО «Политехнический Лицей №21» «Эрудит»</t>
  </si>
  <si>
    <t>МБОУ ПМО СО «СОШ п. Зюзельский»</t>
  </si>
  <si>
    <t>МБОУ ПМО СО «Школа с.Косой Брод»</t>
  </si>
  <si>
    <t>МБОУ ПМО «ООШ с.Курганово»</t>
  </si>
  <si>
    <t>МБОУ ПМО СО «ООШ с. Мраморское»</t>
  </si>
  <si>
    <t>МБОУ ПМО СО «СОШ с. Полдневая»</t>
  </si>
  <si>
    <t>МБОУ ПМО СО «ООШ пос. Станционный - Полевской»</t>
  </si>
  <si>
    <t>Субсидия на выполнение ЦП по педагогам (ЦС 0430045Л00)</t>
  </si>
  <si>
    <t>Приложение 6.3  Объем финансового обеспечения муниципальных заданий на 2026 год и плановый период 2027-2028 годов</t>
  </si>
  <si>
    <t>Объем финансового обеспечения муниципальных заданий на 2026 год и плановый период 2027-2028 годов (руб.)</t>
  </si>
  <si>
    <t>ИТОГО Субсидия на выполнение муниципального задания на 2026 год</t>
  </si>
  <si>
    <t>Приложение 6.2  Объем финансового обеспечения муниципальных заданий на 2026 год и плановый период 2027-2028 годов</t>
  </si>
  <si>
    <t>Приложение 6.1 Объем финансового обеспечения муниципальных заданий на 2026 год и плановый период 2027-2028 годов</t>
  </si>
  <si>
    <t xml:space="preserve">Муниципальные учреждения дополнительного образования </t>
  </si>
  <si>
    <t>Субсидия на выполнение муниципального задания                             (ЦС 0430021950)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</si>
</sst>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9FE7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3" fillId="2" borderId="0" xfId="0" applyFont="1" applyFill="1" applyAlignment="1">
      <alignment horizontal="left" wrapText="1"/>
    </xf>
    <xf numFmtId="0" fontId="3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4" applyFont="1" applyFill="1" applyBorder="1" applyAlignment="1">
      <alignment horizontal="center" wrapText="1"/>
    </xf>
    <xf numFmtId="164" fontId="4" fillId="3" borderId="1" xfId="4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/>
    </xf>
    <xf numFmtId="164" fontId="6" fillId="0" borderId="0" xfId="0" applyNumberFormat="1" applyFont="1"/>
    <xf numFmtId="0" fontId="6" fillId="0" borderId="0" xfId="0" applyFont="1"/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164" fontId="4" fillId="0" borderId="1" xfId="4" applyFont="1" applyFill="1" applyBorder="1" applyAlignment="1">
      <alignment horizontal="center" wrapText="1"/>
    </xf>
    <xf numFmtId="164" fontId="4" fillId="0" borderId="1" xfId="4" applyFont="1" applyFill="1" applyBorder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/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164" fontId="4" fillId="0" borderId="0" xfId="4" applyFont="1" applyFill="1" applyBorder="1" applyAlignment="1">
      <alignment horizontal="center" wrapText="1"/>
    </xf>
    <xf numFmtId="164" fontId="4" fillId="0" borderId="1" xfId="4" applyFont="1" applyFill="1" applyBorder="1" applyAlignment="1">
      <alignment wrapText="1"/>
    </xf>
    <xf numFmtId="164" fontId="4" fillId="0" borderId="0" xfId="4" applyFont="1" applyFill="1" applyBorder="1" applyAlignment="1">
      <alignment wrapText="1"/>
    </xf>
    <xf numFmtId="0" fontId="4" fillId="0" borderId="0" xfId="0" applyFont="1" applyAlignment="1"/>
    <xf numFmtId="164" fontId="4" fillId="0" borderId="0" xfId="0" applyNumberFormat="1" applyFont="1" applyAlignment="1"/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43" fontId="4" fillId="0" borderId="0" xfId="0" applyNumberFormat="1" applyFont="1"/>
    <xf numFmtId="0" fontId="4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3" borderId="1" xfId="4" applyFont="1" applyFill="1" applyBorder="1" applyAlignment="1">
      <alignment horizontal="center"/>
    </xf>
    <xf numFmtId="164" fontId="3" fillId="3" borderId="1" xfId="4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" xfId="4" builtinId="3"/>
  </cellStyles>
  <dxfs count="0"/>
  <tableStyles count="0" defaultTableStyle="TableStyleMedium9" defaultPivotStyle="PivotStyleLight16"/>
  <colors>
    <mruColors>
      <color rgb="FFC9FE7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topLeftCell="A5" zoomScale="78" zoomScaleNormal="78" workbookViewId="0">
      <selection activeCell="D8" sqref="D8"/>
    </sheetView>
  </sheetViews>
  <sheetFormatPr defaultColWidth="9.140625" defaultRowHeight="15.75" x14ac:dyDescent="0.25"/>
  <cols>
    <col min="1" max="1" width="9.140625" style="1"/>
    <col min="2" max="2" width="29.140625" style="1" customWidth="1"/>
    <col min="3" max="3" width="15.7109375" style="1" customWidth="1"/>
    <col min="4" max="4" width="17.42578125" style="1" customWidth="1"/>
    <col min="5" max="5" width="16.5703125" style="1" customWidth="1"/>
    <col min="6" max="6" width="17.7109375" style="1" customWidth="1"/>
    <col min="7" max="7" width="16" style="1" customWidth="1"/>
    <col min="8" max="8" width="16.85546875" style="1" customWidth="1"/>
    <col min="9" max="9" width="17.7109375" style="1" customWidth="1"/>
    <col min="10" max="10" width="15.5703125" style="1" customWidth="1"/>
    <col min="11" max="11" width="15.85546875" style="1" customWidth="1"/>
    <col min="12" max="12" width="16.5703125" style="1" customWidth="1"/>
    <col min="13" max="13" width="15.85546875" style="1" customWidth="1"/>
    <col min="14" max="14" width="16.85546875" style="1" customWidth="1"/>
    <col min="15" max="15" width="17.85546875" style="1" customWidth="1"/>
    <col min="16" max="16" width="18.42578125" style="1" customWidth="1"/>
    <col min="17" max="18" width="18.42578125" style="1" hidden="1" customWidth="1"/>
    <col min="19" max="19" width="20.7109375" style="1" customWidth="1"/>
    <col min="20" max="16384" width="9.140625" style="1"/>
  </cols>
  <sheetData>
    <row r="1" spans="1:19" ht="42" customHeight="1" x14ac:dyDescent="0.25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38"/>
      <c r="Q2" s="47"/>
      <c r="R2" s="47"/>
      <c r="S2" s="19"/>
    </row>
    <row r="3" spans="1:19" x14ac:dyDescent="0.25">
      <c r="A3" s="54" t="s">
        <v>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39" customHeight="1" x14ac:dyDescent="0.25">
      <c r="A4" s="52" t="s">
        <v>0</v>
      </c>
      <c r="B4" s="52" t="s">
        <v>1</v>
      </c>
      <c r="C4" s="52" t="s">
        <v>65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ht="81.75" customHeight="1" x14ac:dyDescent="0.25">
      <c r="A5" s="52"/>
      <c r="B5" s="52"/>
      <c r="C5" s="52" t="s">
        <v>5</v>
      </c>
      <c r="D5" s="52"/>
      <c r="E5" s="52"/>
      <c r="F5" s="52"/>
      <c r="G5" s="57" t="s">
        <v>28</v>
      </c>
      <c r="H5" s="58"/>
      <c r="I5" s="59"/>
      <c r="J5" s="57" t="s">
        <v>2</v>
      </c>
      <c r="K5" s="58"/>
      <c r="L5" s="59"/>
      <c r="M5" s="60" t="s">
        <v>20</v>
      </c>
      <c r="N5" s="61"/>
      <c r="O5" s="62"/>
      <c r="P5" s="39" t="s">
        <v>30</v>
      </c>
      <c r="Q5" s="46" t="s">
        <v>19</v>
      </c>
      <c r="R5" s="46" t="s">
        <v>26</v>
      </c>
      <c r="S5" s="55" t="s">
        <v>66</v>
      </c>
    </row>
    <row r="6" spans="1:19" ht="31.5" x14ac:dyDescent="0.25">
      <c r="A6" s="52"/>
      <c r="B6" s="52"/>
      <c r="C6" s="18" t="s">
        <v>9</v>
      </c>
      <c r="D6" s="18" t="s">
        <v>6</v>
      </c>
      <c r="E6" s="18" t="s">
        <v>7</v>
      </c>
      <c r="F6" s="10" t="s">
        <v>8</v>
      </c>
      <c r="G6" s="18" t="s">
        <v>9</v>
      </c>
      <c r="H6" s="18" t="s">
        <v>6</v>
      </c>
      <c r="I6" s="10" t="s">
        <v>29</v>
      </c>
      <c r="J6" s="18" t="s">
        <v>9</v>
      </c>
      <c r="K6" s="18" t="s">
        <v>6</v>
      </c>
      <c r="L6" s="10" t="s">
        <v>10</v>
      </c>
      <c r="M6" s="18" t="s">
        <v>9</v>
      </c>
      <c r="N6" s="18" t="s">
        <v>6</v>
      </c>
      <c r="O6" s="10" t="s">
        <v>21</v>
      </c>
      <c r="P6" s="10" t="s">
        <v>9</v>
      </c>
      <c r="Q6" s="43" t="s">
        <v>33</v>
      </c>
      <c r="R6" s="43" t="s">
        <v>33</v>
      </c>
      <c r="S6" s="56"/>
    </row>
    <row r="7" spans="1:19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0">
        <v>6</v>
      </c>
      <c r="G7" s="18">
        <v>7</v>
      </c>
      <c r="H7" s="18">
        <v>8</v>
      </c>
      <c r="I7" s="10">
        <v>9</v>
      </c>
      <c r="J7" s="18">
        <v>10</v>
      </c>
      <c r="K7" s="18">
        <v>11</v>
      </c>
      <c r="L7" s="10">
        <v>12</v>
      </c>
      <c r="M7" s="18">
        <v>13</v>
      </c>
      <c r="N7" s="18">
        <v>14</v>
      </c>
      <c r="O7" s="10">
        <v>15</v>
      </c>
      <c r="P7" s="10">
        <v>16</v>
      </c>
      <c r="Q7" s="43">
        <v>17</v>
      </c>
      <c r="R7" s="43">
        <v>18</v>
      </c>
      <c r="S7" s="13">
        <v>17</v>
      </c>
    </row>
    <row r="8" spans="1:19" ht="45" x14ac:dyDescent="0.25">
      <c r="A8" s="9">
        <v>1</v>
      </c>
      <c r="B8" s="8" t="s">
        <v>47</v>
      </c>
      <c r="C8" s="20">
        <v>0</v>
      </c>
      <c r="D8" s="20">
        <v>23180259</v>
      </c>
      <c r="E8" s="20">
        <v>424416</v>
      </c>
      <c r="F8" s="11">
        <f>C8+D8+E8</f>
        <v>23604675</v>
      </c>
      <c r="G8" s="20">
        <v>0</v>
      </c>
      <c r="H8" s="21">
        <v>5453087</v>
      </c>
      <c r="I8" s="12">
        <f>G8+H8</f>
        <v>5453087</v>
      </c>
      <c r="J8" s="20">
        <v>0</v>
      </c>
      <c r="K8" s="20">
        <v>599373</v>
      </c>
      <c r="L8" s="11">
        <f>J8+K8</f>
        <v>599373</v>
      </c>
      <c r="M8" s="20">
        <v>0</v>
      </c>
      <c r="N8" s="21">
        <v>8948854</v>
      </c>
      <c r="O8" s="12">
        <f>M8+N8</f>
        <v>8948854</v>
      </c>
      <c r="P8" s="12">
        <v>0</v>
      </c>
      <c r="Q8" s="21"/>
      <c r="R8" s="21"/>
      <c r="S8" s="14">
        <f>F8+I8+L8+O8+P8+Q8+R8</f>
        <v>38605989</v>
      </c>
    </row>
    <row r="9" spans="1:19" ht="31.5" x14ac:dyDescent="0.25">
      <c r="A9" s="5">
        <v>2</v>
      </c>
      <c r="B9" s="7" t="s">
        <v>48</v>
      </c>
      <c r="C9" s="20">
        <v>0</v>
      </c>
      <c r="D9" s="20">
        <v>62924232</v>
      </c>
      <c r="E9" s="20">
        <v>1998074</v>
      </c>
      <c r="F9" s="11">
        <f>C9+D9+E9</f>
        <v>64922306</v>
      </c>
      <c r="G9" s="20">
        <v>0</v>
      </c>
      <c r="H9" s="21">
        <v>12417333</v>
      </c>
      <c r="I9" s="12">
        <f t="shared" ref="I9:I23" si="0">G9+H9</f>
        <v>12417333</v>
      </c>
      <c r="J9" s="20">
        <v>0</v>
      </c>
      <c r="K9" s="20">
        <v>2228049</v>
      </c>
      <c r="L9" s="11">
        <f t="shared" ref="L9:L23" si="1">J9+K9</f>
        <v>2228049</v>
      </c>
      <c r="M9" s="20">
        <v>0</v>
      </c>
      <c r="N9" s="21">
        <v>21372641</v>
      </c>
      <c r="O9" s="12">
        <f t="shared" ref="O9:O23" si="2">M9+N9</f>
        <v>21372641</v>
      </c>
      <c r="P9" s="12">
        <v>0</v>
      </c>
      <c r="Q9" s="21"/>
      <c r="R9" s="21"/>
      <c r="S9" s="14">
        <f t="shared" ref="S9:S23" si="3">F9+I9+L9+O9+P9+Q9+R9</f>
        <v>100940329</v>
      </c>
    </row>
    <row r="10" spans="1:19" ht="31.5" x14ac:dyDescent="0.25">
      <c r="A10" s="9">
        <v>3</v>
      </c>
      <c r="B10" s="7" t="s">
        <v>49</v>
      </c>
      <c r="C10" s="20">
        <v>0</v>
      </c>
      <c r="D10" s="20">
        <v>90523847</v>
      </c>
      <c r="E10" s="20">
        <v>1880650</v>
      </c>
      <c r="F10" s="11">
        <f t="shared" ref="F10:F23" si="4">C10+D10+E10</f>
        <v>92404497</v>
      </c>
      <c r="G10" s="20">
        <v>0</v>
      </c>
      <c r="H10" s="21">
        <v>20316134</v>
      </c>
      <c r="I10" s="12">
        <f t="shared" si="0"/>
        <v>20316134</v>
      </c>
      <c r="J10" s="20">
        <v>0</v>
      </c>
      <c r="K10" s="20">
        <v>3477375</v>
      </c>
      <c r="L10" s="11">
        <f t="shared" si="1"/>
        <v>3477375</v>
      </c>
      <c r="M10" s="20">
        <v>0</v>
      </c>
      <c r="N10" s="21">
        <f>22825805+1350000</f>
        <v>24175805</v>
      </c>
      <c r="O10" s="12">
        <f t="shared" si="2"/>
        <v>24175805</v>
      </c>
      <c r="P10" s="12">
        <v>0</v>
      </c>
      <c r="Q10" s="21"/>
      <c r="R10" s="21"/>
      <c r="S10" s="14">
        <f t="shared" si="3"/>
        <v>140373811</v>
      </c>
    </row>
    <row r="11" spans="1:19" ht="31.5" x14ac:dyDescent="0.25">
      <c r="A11" s="5">
        <v>4</v>
      </c>
      <c r="B11" s="7" t="s">
        <v>50</v>
      </c>
      <c r="C11" s="20">
        <v>0</v>
      </c>
      <c r="D11" s="20">
        <v>56320783</v>
      </c>
      <c r="E11" s="20">
        <v>2286737</v>
      </c>
      <c r="F11" s="11">
        <f t="shared" si="4"/>
        <v>58607520</v>
      </c>
      <c r="G11" s="20">
        <v>0</v>
      </c>
      <c r="H11" s="21">
        <v>11256907</v>
      </c>
      <c r="I11" s="12">
        <f t="shared" si="0"/>
        <v>11256907</v>
      </c>
      <c r="J11" s="20">
        <v>0</v>
      </c>
      <c r="K11" s="20">
        <v>1962504</v>
      </c>
      <c r="L11" s="11">
        <f t="shared" si="1"/>
        <v>1962504</v>
      </c>
      <c r="M11" s="20">
        <v>0</v>
      </c>
      <c r="N11" s="21">
        <v>10283255</v>
      </c>
      <c r="O11" s="12">
        <f t="shared" si="2"/>
        <v>10283255</v>
      </c>
      <c r="P11" s="12">
        <v>0</v>
      </c>
      <c r="Q11" s="21"/>
      <c r="R11" s="21"/>
      <c r="S11" s="14">
        <f t="shared" si="3"/>
        <v>82110186</v>
      </c>
    </row>
    <row r="12" spans="1:19" ht="31.5" x14ac:dyDescent="0.25">
      <c r="A12" s="9">
        <v>5</v>
      </c>
      <c r="B12" s="7" t="s">
        <v>51</v>
      </c>
      <c r="C12" s="20">
        <v>0</v>
      </c>
      <c r="D12" s="20">
        <v>64054048</v>
      </c>
      <c r="E12" s="20">
        <v>738444</v>
      </c>
      <c r="F12" s="11">
        <f t="shared" si="4"/>
        <v>64792492</v>
      </c>
      <c r="G12" s="20">
        <v>0</v>
      </c>
      <c r="H12" s="21">
        <v>12193412</v>
      </c>
      <c r="I12" s="12">
        <f t="shared" si="0"/>
        <v>12193412</v>
      </c>
      <c r="J12" s="20">
        <v>0</v>
      </c>
      <c r="K12" s="20">
        <v>2235636</v>
      </c>
      <c r="L12" s="11">
        <f t="shared" si="1"/>
        <v>2235636</v>
      </c>
      <c r="M12" s="20">
        <v>0</v>
      </c>
      <c r="N12" s="21">
        <v>24266422</v>
      </c>
      <c r="O12" s="12">
        <f t="shared" si="2"/>
        <v>24266422</v>
      </c>
      <c r="P12" s="12">
        <v>0</v>
      </c>
      <c r="Q12" s="21"/>
      <c r="R12" s="21"/>
      <c r="S12" s="14">
        <f t="shared" si="3"/>
        <v>103487962</v>
      </c>
    </row>
    <row r="13" spans="1:19" ht="30" x14ac:dyDescent="0.25">
      <c r="A13" s="5">
        <v>6</v>
      </c>
      <c r="B13" s="8" t="s">
        <v>52</v>
      </c>
      <c r="C13" s="20">
        <v>0</v>
      </c>
      <c r="D13" s="20">
        <v>40525269</v>
      </c>
      <c r="E13" s="20">
        <v>1805872</v>
      </c>
      <c r="F13" s="11">
        <f t="shared" si="4"/>
        <v>42331141</v>
      </c>
      <c r="G13" s="20">
        <v>0</v>
      </c>
      <c r="H13" s="21">
        <v>7174077</v>
      </c>
      <c r="I13" s="12">
        <f t="shared" si="0"/>
        <v>7174077</v>
      </c>
      <c r="J13" s="20">
        <v>0</v>
      </c>
      <c r="K13" s="20">
        <v>869976</v>
      </c>
      <c r="L13" s="11">
        <f t="shared" si="1"/>
        <v>869976</v>
      </c>
      <c r="M13" s="20">
        <v>0</v>
      </c>
      <c r="N13" s="21">
        <v>10740955</v>
      </c>
      <c r="O13" s="12">
        <f t="shared" si="2"/>
        <v>10740955</v>
      </c>
      <c r="P13" s="12">
        <v>0</v>
      </c>
      <c r="Q13" s="21"/>
      <c r="R13" s="21"/>
      <c r="S13" s="14">
        <f t="shared" si="3"/>
        <v>61116149</v>
      </c>
    </row>
    <row r="14" spans="1:19" ht="31.5" x14ac:dyDescent="0.25">
      <c r="A14" s="9">
        <v>7</v>
      </c>
      <c r="B14" s="7" t="s">
        <v>53</v>
      </c>
      <c r="C14" s="20">
        <v>0</v>
      </c>
      <c r="D14" s="20">
        <v>56345469</v>
      </c>
      <c r="E14" s="20">
        <v>1418679</v>
      </c>
      <c r="F14" s="11">
        <f t="shared" si="4"/>
        <v>57764148</v>
      </c>
      <c r="G14" s="20">
        <v>0</v>
      </c>
      <c r="H14" s="21">
        <v>10220425</v>
      </c>
      <c r="I14" s="12">
        <f t="shared" si="0"/>
        <v>10220425</v>
      </c>
      <c r="J14" s="20">
        <v>0</v>
      </c>
      <c r="K14" s="20">
        <v>1914453</v>
      </c>
      <c r="L14" s="11">
        <f t="shared" si="1"/>
        <v>1914453</v>
      </c>
      <c r="M14" s="20">
        <v>0</v>
      </c>
      <c r="N14" s="21">
        <v>13690366</v>
      </c>
      <c r="O14" s="12">
        <f t="shared" si="2"/>
        <v>13690366</v>
      </c>
      <c r="P14" s="12">
        <v>0</v>
      </c>
      <c r="Q14" s="21"/>
      <c r="R14" s="21"/>
      <c r="S14" s="14">
        <f t="shared" si="3"/>
        <v>83589392</v>
      </c>
    </row>
    <row r="15" spans="1:19" ht="31.5" x14ac:dyDescent="0.25">
      <c r="A15" s="5">
        <v>8</v>
      </c>
      <c r="B15" s="7" t="s">
        <v>54</v>
      </c>
      <c r="C15" s="20">
        <v>0</v>
      </c>
      <c r="D15" s="20">
        <v>54415559</v>
      </c>
      <c r="E15" s="20">
        <v>2562236</v>
      </c>
      <c r="F15" s="11">
        <f t="shared" si="4"/>
        <v>56977795</v>
      </c>
      <c r="G15" s="20">
        <v>0</v>
      </c>
      <c r="H15" s="21">
        <v>9456522</v>
      </c>
      <c r="I15" s="12">
        <f t="shared" si="0"/>
        <v>9456522</v>
      </c>
      <c r="J15" s="20">
        <v>0</v>
      </c>
      <c r="K15" s="20">
        <v>2063664</v>
      </c>
      <c r="L15" s="11">
        <f t="shared" si="1"/>
        <v>2063664</v>
      </c>
      <c r="M15" s="20">
        <v>0</v>
      </c>
      <c r="N15" s="21">
        <v>14561691</v>
      </c>
      <c r="O15" s="12">
        <f t="shared" si="2"/>
        <v>14561691</v>
      </c>
      <c r="P15" s="12">
        <v>0</v>
      </c>
      <c r="Q15" s="21"/>
      <c r="R15" s="21"/>
      <c r="S15" s="14">
        <f t="shared" si="3"/>
        <v>83059672</v>
      </c>
    </row>
    <row r="16" spans="1:19" ht="31.5" x14ac:dyDescent="0.25">
      <c r="A16" s="9">
        <v>9</v>
      </c>
      <c r="B16" s="7" t="s">
        <v>55</v>
      </c>
      <c r="C16" s="20">
        <v>0</v>
      </c>
      <c r="D16" s="20">
        <v>51708945</v>
      </c>
      <c r="E16" s="20">
        <v>1054651</v>
      </c>
      <c r="F16" s="11">
        <f t="shared" si="4"/>
        <v>52763596</v>
      </c>
      <c r="G16" s="20">
        <v>0</v>
      </c>
      <c r="H16" s="21">
        <v>10488094</v>
      </c>
      <c r="I16" s="12">
        <f t="shared" si="0"/>
        <v>10488094</v>
      </c>
      <c r="J16" s="20">
        <v>0</v>
      </c>
      <c r="K16" s="20">
        <v>1853757</v>
      </c>
      <c r="L16" s="11">
        <f t="shared" si="1"/>
        <v>1853757</v>
      </c>
      <c r="M16" s="20">
        <v>0</v>
      </c>
      <c r="N16" s="21">
        <v>19987256</v>
      </c>
      <c r="O16" s="12">
        <f t="shared" si="2"/>
        <v>19987256</v>
      </c>
      <c r="P16" s="12">
        <v>0</v>
      </c>
      <c r="Q16" s="21"/>
      <c r="R16" s="21"/>
      <c r="S16" s="14">
        <f t="shared" si="3"/>
        <v>85092703</v>
      </c>
    </row>
    <row r="17" spans="1:19" ht="47.25" x14ac:dyDescent="0.25">
      <c r="A17" s="5">
        <v>10</v>
      </c>
      <c r="B17" s="7" t="s">
        <v>56</v>
      </c>
      <c r="C17" s="20">
        <v>0</v>
      </c>
      <c r="D17" s="20">
        <v>101218179</v>
      </c>
      <c r="E17" s="20">
        <v>2999461</v>
      </c>
      <c r="F17" s="11">
        <f t="shared" si="4"/>
        <v>104217640</v>
      </c>
      <c r="G17" s="20">
        <v>0</v>
      </c>
      <c r="H17" s="21">
        <v>15425369</v>
      </c>
      <c r="I17" s="12">
        <f t="shared" si="0"/>
        <v>15425369</v>
      </c>
      <c r="J17" s="20">
        <v>0</v>
      </c>
      <c r="K17" s="20">
        <v>3578535</v>
      </c>
      <c r="L17" s="11">
        <f t="shared" si="1"/>
        <v>3578535</v>
      </c>
      <c r="M17" s="20">
        <v>0</v>
      </c>
      <c r="N17" s="21">
        <f>18048267+250000</f>
        <v>18298267</v>
      </c>
      <c r="O17" s="12">
        <f t="shared" si="2"/>
        <v>18298267</v>
      </c>
      <c r="P17" s="12">
        <v>0</v>
      </c>
      <c r="Q17" s="21"/>
      <c r="R17" s="21"/>
      <c r="S17" s="14">
        <f t="shared" si="3"/>
        <v>141519811</v>
      </c>
    </row>
    <row r="18" spans="1:19" ht="30" x14ac:dyDescent="0.25">
      <c r="A18" s="9">
        <v>11</v>
      </c>
      <c r="B18" s="8" t="s">
        <v>57</v>
      </c>
      <c r="C18" s="20">
        <v>4311109</v>
      </c>
      <c r="D18" s="20">
        <v>14344831</v>
      </c>
      <c r="E18" s="20">
        <v>718554</v>
      </c>
      <c r="F18" s="11">
        <f t="shared" si="4"/>
        <v>19374494</v>
      </c>
      <c r="G18" s="20">
        <v>1399679</v>
      </c>
      <c r="H18" s="21">
        <v>5518242</v>
      </c>
      <c r="I18" s="12">
        <f t="shared" si="0"/>
        <v>6917921</v>
      </c>
      <c r="J18" s="20">
        <v>31790</v>
      </c>
      <c r="K18" s="20">
        <v>273132</v>
      </c>
      <c r="L18" s="11">
        <f t="shared" si="1"/>
        <v>304922</v>
      </c>
      <c r="M18" s="20">
        <v>296531</v>
      </c>
      <c r="N18" s="21">
        <v>7436276</v>
      </c>
      <c r="O18" s="12">
        <f t="shared" si="2"/>
        <v>7732807</v>
      </c>
      <c r="P18" s="12">
        <v>169740</v>
      </c>
      <c r="Q18" s="21"/>
      <c r="R18" s="21"/>
      <c r="S18" s="14">
        <f t="shared" si="3"/>
        <v>34499884</v>
      </c>
    </row>
    <row r="19" spans="1:19" ht="30" x14ac:dyDescent="0.25">
      <c r="A19" s="5">
        <v>12</v>
      </c>
      <c r="B19" s="8" t="s">
        <v>58</v>
      </c>
      <c r="C19" s="20">
        <v>7057591</v>
      </c>
      <c r="D19" s="20">
        <v>20279045</v>
      </c>
      <c r="E19" s="20">
        <v>1027416</v>
      </c>
      <c r="F19" s="11">
        <f t="shared" si="4"/>
        <v>28364052</v>
      </c>
      <c r="G19" s="20">
        <v>2666056</v>
      </c>
      <c r="H19" s="21">
        <v>5945006</v>
      </c>
      <c r="I19" s="12">
        <f t="shared" si="0"/>
        <v>8611062</v>
      </c>
      <c r="J19" s="20">
        <v>50490</v>
      </c>
      <c r="K19" s="20">
        <v>460278</v>
      </c>
      <c r="L19" s="11">
        <f t="shared" si="1"/>
        <v>510768</v>
      </c>
      <c r="M19" s="20">
        <v>3409106</v>
      </c>
      <c r="N19" s="21">
        <v>7013581</v>
      </c>
      <c r="O19" s="12">
        <f t="shared" si="2"/>
        <v>10422687</v>
      </c>
      <c r="P19" s="12">
        <v>258432</v>
      </c>
      <c r="Q19" s="21"/>
      <c r="R19" s="21"/>
      <c r="S19" s="14">
        <f t="shared" si="3"/>
        <v>48167001</v>
      </c>
    </row>
    <row r="20" spans="1:19" ht="30" x14ac:dyDescent="0.25">
      <c r="A20" s="9">
        <v>13</v>
      </c>
      <c r="B20" s="8" t="s">
        <v>59</v>
      </c>
      <c r="C20" s="20">
        <v>2289033</v>
      </c>
      <c r="D20" s="20">
        <v>20884412</v>
      </c>
      <c r="E20" s="20">
        <v>431584</v>
      </c>
      <c r="F20" s="11">
        <f t="shared" si="4"/>
        <v>23605029</v>
      </c>
      <c r="G20" s="20">
        <v>589295</v>
      </c>
      <c r="H20" s="21">
        <v>6016639</v>
      </c>
      <c r="I20" s="12">
        <f t="shared" si="0"/>
        <v>6605934</v>
      </c>
      <c r="J20" s="20">
        <v>20570</v>
      </c>
      <c r="K20" s="20">
        <v>579141</v>
      </c>
      <c r="L20" s="11">
        <f t="shared" si="1"/>
        <v>599711</v>
      </c>
      <c r="M20" s="20">
        <v>84971</v>
      </c>
      <c r="N20" s="21">
        <v>10243116</v>
      </c>
      <c r="O20" s="12">
        <f t="shared" si="2"/>
        <v>10328087</v>
      </c>
      <c r="P20" s="12">
        <v>108078</v>
      </c>
      <c r="Q20" s="21"/>
      <c r="R20" s="21"/>
      <c r="S20" s="14">
        <f t="shared" si="3"/>
        <v>41246839</v>
      </c>
    </row>
    <row r="21" spans="1:19" ht="30" x14ac:dyDescent="0.25">
      <c r="A21" s="5">
        <v>14</v>
      </c>
      <c r="B21" s="8" t="s">
        <v>60</v>
      </c>
      <c r="C21" s="20">
        <v>3795522</v>
      </c>
      <c r="D21" s="20">
        <v>13056441</v>
      </c>
      <c r="E21" s="20">
        <v>634682</v>
      </c>
      <c r="F21" s="11">
        <f t="shared" si="4"/>
        <v>17486645</v>
      </c>
      <c r="G21" s="20">
        <v>1569012</v>
      </c>
      <c r="H21" s="21">
        <v>4484704</v>
      </c>
      <c r="I21" s="12">
        <f t="shared" si="0"/>
        <v>6053716</v>
      </c>
      <c r="J21" s="20">
        <v>23375</v>
      </c>
      <c r="K21" s="20">
        <v>126450</v>
      </c>
      <c r="L21" s="11">
        <f t="shared" si="1"/>
        <v>149825</v>
      </c>
      <c r="M21" s="20">
        <v>296780</v>
      </c>
      <c r="N21" s="21">
        <v>6236067</v>
      </c>
      <c r="O21" s="12">
        <f t="shared" si="2"/>
        <v>6532847</v>
      </c>
      <c r="P21" s="12">
        <v>113028</v>
      </c>
      <c r="Q21" s="21"/>
      <c r="R21" s="21"/>
      <c r="S21" s="14">
        <f t="shared" si="3"/>
        <v>30336061</v>
      </c>
    </row>
    <row r="22" spans="1:19" ht="30" x14ac:dyDescent="0.25">
      <c r="A22" s="9">
        <v>15</v>
      </c>
      <c r="B22" s="8" t="s">
        <v>61</v>
      </c>
      <c r="C22" s="20">
        <v>7328885</v>
      </c>
      <c r="D22" s="20">
        <v>22963739</v>
      </c>
      <c r="E22" s="20">
        <v>1491080</v>
      </c>
      <c r="F22" s="11">
        <f t="shared" si="4"/>
        <v>31783704</v>
      </c>
      <c r="G22" s="20">
        <v>1961311</v>
      </c>
      <c r="H22" s="21">
        <v>6871449</v>
      </c>
      <c r="I22" s="12">
        <f t="shared" si="0"/>
        <v>8832760</v>
      </c>
      <c r="J22" s="20">
        <v>36465</v>
      </c>
      <c r="K22" s="20">
        <v>520974</v>
      </c>
      <c r="L22" s="11">
        <f t="shared" si="1"/>
        <v>557439</v>
      </c>
      <c r="M22" s="20">
        <v>5478503</v>
      </c>
      <c r="N22" s="21">
        <v>9512257</v>
      </c>
      <c r="O22" s="12">
        <f t="shared" si="2"/>
        <v>14990760</v>
      </c>
      <c r="P22" s="12">
        <v>164606</v>
      </c>
      <c r="Q22" s="21"/>
      <c r="R22" s="21"/>
      <c r="S22" s="14">
        <f t="shared" si="3"/>
        <v>56329269</v>
      </c>
    </row>
    <row r="23" spans="1:19" ht="30" x14ac:dyDescent="0.25">
      <c r="A23" s="5">
        <v>16</v>
      </c>
      <c r="B23" s="8" t="s">
        <v>62</v>
      </c>
      <c r="C23" s="20">
        <v>2180060</v>
      </c>
      <c r="D23" s="20">
        <v>17710007</v>
      </c>
      <c r="E23" s="20">
        <v>514704</v>
      </c>
      <c r="F23" s="11">
        <f t="shared" si="4"/>
        <v>20404771</v>
      </c>
      <c r="G23" s="20">
        <v>840542</v>
      </c>
      <c r="H23" s="21">
        <v>5109200</v>
      </c>
      <c r="I23" s="12">
        <f t="shared" si="0"/>
        <v>5949742</v>
      </c>
      <c r="J23" s="20">
        <v>13090</v>
      </c>
      <c r="K23" s="20">
        <v>227610</v>
      </c>
      <c r="L23" s="11">
        <f t="shared" si="1"/>
        <v>240700</v>
      </c>
      <c r="M23" s="20">
        <v>316348</v>
      </c>
      <c r="N23" s="21">
        <v>6469592</v>
      </c>
      <c r="O23" s="12">
        <f t="shared" si="2"/>
        <v>6785940</v>
      </c>
      <c r="P23" s="12">
        <v>67437</v>
      </c>
      <c r="Q23" s="21"/>
      <c r="R23" s="21"/>
      <c r="S23" s="14">
        <f t="shared" si="3"/>
        <v>33448590</v>
      </c>
    </row>
    <row r="24" spans="1:19" s="16" customFormat="1" ht="12.75" x14ac:dyDescent="0.2">
      <c r="C24" s="23">
        <f>SUM(C8:C23)</f>
        <v>26962200</v>
      </c>
      <c r="D24" s="23">
        <f t="shared" ref="D24:R24" si="5">SUM(D8:D23)</f>
        <v>710455065</v>
      </c>
      <c r="E24" s="23">
        <f t="shared" si="5"/>
        <v>21987240</v>
      </c>
      <c r="F24" s="15">
        <f t="shared" si="5"/>
        <v>759404505</v>
      </c>
      <c r="G24" s="23">
        <f t="shared" si="5"/>
        <v>9025895</v>
      </c>
      <c r="H24" s="23">
        <f t="shared" si="5"/>
        <v>148346600</v>
      </c>
      <c r="I24" s="15">
        <f t="shared" si="5"/>
        <v>157372495</v>
      </c>
      <c r="J24" s="23">
        <f t="shared" si="5"/>
        <v>175780</v>
      </c>
      <c r="K24" s="23">
        <f t="shared" si="5"/>
        <v>22970907</v>
      </c>
      <c r="L24" s="15">
        <f t="shared" si="5"/>
        <v>23146687</v>
      </c>
      <c r="M24" s="23">
        <f t="shared" si="5"/>
        <v>9882239</v>
      </c>
      <c r="N24" s="23">
        <f t="shared" si="5"/>
        <v>213236401</v>
      </c>
      <c r="O24" s="15">
        <f t="shared" si="5"/>
        <v>223118640</v>
      </c>
      <c r="P24" s="23">
        <f t="shared" si="5"/>
        <v>881321</v>
      </c>
      <c r="Q24" s="23">
        <f t="shared" si="5"/>
        <v>0</v>
      </c>
      <c r="R24" s="23">
        <f t="shared" si="5"/>
        <v>0</v>
      </c>
      <c r="S24" s="15">
        <f>SUM(S8:S23)</f>
        <v>1163923648</v>
      </c>
    </row>
    <row r="25" spans="1:19" x14ac:dyDescent="0.25">
      <c r="J25" s="45"/>
      <c r="K25" s="45"/>
      <c r="M25" s="45"/>
      <c r="N25" s="45"/>
    </row>
  </sheetData>
  <mergeCells count="10">
    <mergeCell ref="A4:A6"/>
    <mergeCell ref="B4:B6"/>
    <mergeCell ref="C4:S4"/>
    <mergeCell ref="A1:S1"/>
    <mergeCell ref="A3:S3"/>
    <mergeCell ref="S5:S6"/>
    <mergeCell ref="C5:F5"/>
    <mergeCell ref="G5:I5"/>
    <mergeCell ref="J5:L5"/>
    <mergeCell ref="M5:O5"/>
  </mergeCells>
  <pageMargins left="0" right="0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="77" zoomScaleNormal="77" workbookViewId="0">
      <selection activeCell="C10" sqref="C10"/>
    </sheetView>
  </sheetViews>
  <sheetFormatPr defaultColWidth="9.140625" defaultRowHeight="15.75" x14ac:dyDescent="0.25"/>
  <cols>
    <col min="1" max="1" width="9.140625" style="1"/>
    <col min="2" max="2" width="40.140625" style="1" customWidth="1"/>
    <col min="3" max="3" width="21.140625" style="1" customWidth="1"/>
    <col min="4" max="4" width="21.42578125" style="1" customWidth="1"/>
    <col min="5" max="5" width="22.7109375" style="1" customWidth="1"/>
    <col min="6" max="6" width="20.5703125" style="1" customWidth="1"/>
    <col min="7" max="7" width="21.5703125" style="1" customWidth="1"/>
    <col min="8" max="8" width="21.42578125" style="1" customWidth="1"/>
    <col min="9" max="16384" width="9.140625" style="1"/>
  </cols>
  <sheetData>
    <row r="1" spans="1:8" ht="42" customHeight="1" x14ac:dyDescent="0.25">
      <c r="A1" s="53" t="s">
        <v>67</v>
      </c>
      <c r="B1" s="53"/>
      <c r="C1" s="53"/>
      <c r="D1" s="53"/>
      <c r="E1" s="53"/>
      <c r="F1" s="53"/>
      <c r="G1" s="53"/>
      <c r="H1" s="53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3" t="s">
        <v>4</v>
      </c>
    </row>
    <row r="4" spans="1:8" ht="41.25" customHeight="1" x14ac:dyDescent="0.25">
      <c r="A4" s="52" t="s">
        <v>0</v>
      </c>
      <c r="B4" s="52" t="s">
        <v>1</v>
      </c>
      <c r="C4" s="52" t="s">
        <v>65</v>
      </c>
      <c r="D4" s="52"/>
      <c r="E4" s="52"/>
      <c r="F4" s="52"/>
      <c r="G4" s="52"/>
      <c r="H4" s="52"/>
    </row>
    <row r="5" spans="1:8" ht="78.75" x14ac:dyDescent="0.25">
      <c r="A5" s="52"/>
      <c r="B5" s="52"/>
      <c r="C5" s="4" t="s">
        <v>22</v>
      </c>
      <c r="D5" s="43" t="s">
        <v>27</v>
      </c>
      <c r="E5" s="4" t="s">
        <v>23</v>
      </c>
      <c r="F5" s="4" t="s">
        <v>24</v>
      </c>
      <c r="G5" s="4" t="s">
        <v>25</v>
      </c>
      <c r="H5" s="10" t="s">
        <v>66</v>
      </c>
    </row>
    <row r="6" spans="1:8" x14ac:dyDescent="0.25">
      <c r="A6" s="4">
        <v>1</v>
      </c>
      <c r="B6" s="4">
        <v>2</v>
      </c>
      <c r="C6" s="4">
        <v>3</v>
      </c>
      <c r="D6" s="43">
        <v>4</v>
      </c>
      <c r="E6" s="4">
        <v>5</v>
      </c>
      <c r="F6" s="4">
        <v>6</v>
      </c>
      <c r="G6" s="4">
        <v>7</v>
      </c>
      <c r="H6" s="10">
        <v>8</v>
      </c>
    </row>
    <row r="7" spans="1:8" x14ac:dyDescent="0.25">
      <c r="A7" s="5">
        <v>1</v>
      </c>
      <c r="B7" s="6" t="s">
        <v>34</v>
      </c>
      <c r="C7" s="20">
        <v>30132194</v>
      </c>
      <c r="D7" s="20">
        <v>9981372</v>
      </c>
      <c r="E7" s="20">
        <v>143990</v>
      </c>
      <c r="F7" s="20">
        <v>8791883</v>
      </c>
      <c r="G7" s="21">
        <v>709061</v>
      </c>
      <c r="H7" s="41">
        <f>SUM(C7:G7)</f>
        <v>49758500</v>
      </c>
    </row>
    <row r="8" spans="1:8" x14ac:dyDescent="0.25">
      <c r="A8" s="5">
        <v>2</v>
      </c>
      <c r="B8" s="6" t="s">
        <v>35</v>
      </c>
      <c r="C8" s="20">
        <v>45592297</v>
      </c>
      <c r="D8" s="20">
        <v>11578704</v>
      </c>
      <c r="E8" s="20">
        <v>135575</v>
      </c>
      <c r="F8" s="20">
        <v>13215575</v>
      </c>
      <c r="G8" s="21">
        <v>664034</v>
      </c>
      <c r="H8" s="41">
        <f t="shared" ref="H8:H19" si="0">SUM(C8:G8)</f>
        <v>71186185</v>
      </c>
    </row>
    <row r="9" spans="1:8" x14ac:dyDescent="0.25">
      <c r="A9" s="5">
        <v>3</v>
      </c>
      <c r="B9" s="6" t="s">
        <v>36</v>
      </c>
      <c r="C9" s="20">
        <v>47063048</v>
      </c>
      <c r="D9" s="20">
        <v>13352815</v>
      </c>
      <c r="E9" s="20">
        <v>236555</v>
      </c>
      <c r="F9" s="20">
        <v>14988245</v>
      </c>
      <c r="G9" s="21">
        <v>1164885</v>
      </c>
      <c r="H9" s="41">
        <f t="shared" si="0"/>
        <v>76805548</v>
      </c>
    </row>
    <row r="10" spans="1:8" x14ac:dyDescent="0.25">
      <c r="A10" s="5">
        <v>4</v>
      </c>
      <c r="B10" s="6" t="s">
        <v>37</v>
      </c>
      <c r="C10" s="20">
        <v>41402176</v>
      </c>
      <c r="D10" s="20">
        <v>12135934</v>
      </c>
      <c r="E10" s="20">
        <v>233750</v>
      </c>
      <c r="F10" s="20">
        <v>13018446</v>
      </c>
      <c r="G10" s="21">
        <v>1151073</v>
      </c>
      <c r="H10" s="41">
        <f t="shared" si="0"/>
        <v>67941379</v>
      </c>
    </row>
    <row r="11" spans="1:8" ht="31.5" x14ac:dyDescent="0.25">
      <c r="A11" s="5">
        <v>5</v>
      </c>
      <c r="B11" s="6" t="s">
        <v>38</v>
      </c>
      <c r="C11" s="20">
        <v>54875058</v>
      </c>
      <c r="D11" s="20">
        <v>13816084</v>
      </c>
      <c r="E11" s="20">
        <v>230945</v>
      </c>
      <c r="F11" s="20">
        <v>13024488</v>
      </c>
      <c r="G11" s="21">
        <v>1137260</v>
      </c>
      <c r="H11" s="41">
        <f t="shared" si="0"/>
        <v>83083835</v>
      </c>
    </row>
    <row r="12" spans="1:8" x14ac:dyDescent="0.25">
      <c r="A12" s="5">
        <v>6</v>
      </c>
      <c r="B12" s="6" t="s">
        <v>39</v>
      </c>
      <c r="C12" s="20">
        <v>30721124</v>
      </c>
      <c r="D12" s="20">
        <v>9696882</v>
      </c>
      <c r="E12" s="20">
        <v>187000</v>
      </c>
      <c r="F12" s="20">
        <v>9434438</v>
      </c>
      <c r="G12" s="21">
        <v>920858</v>
      </c>
      <c r="H12" s="41">
        <f t="shared" si="0"/>
        <v>50960302</v>
      </c>
    </row>
    <row r="13" spans="1:8" x14ac:dyDescent="0.25">
      <c r="A13" s="5">
        <v>7</v>
      </c>
      <c r="B13" s="6" t="s">
        <v>40</v>
      </c>
      <c r="C13" s="20">
        <v>49935650</v>
      </c>
      <c r="D13" s="20">
        <v>13546676</v>
      </c>
      <c r="E13" s="20">
        <v>316030</v>
      </c>
      <c r="F13" s="20">
        <v>14773959</v>
      </c>
      <c r="G13" s="21">
        <v>1506569</v>
      </c>
      <c r="H13" s="41">
        <f t="shared" si="0"/>
        <v>80078884</v>
      </c>
    </row>
    <row r="14" spans="1:8" x14ac:dyDescent="0.25">
      <c r="A14" s="5">
        <v>8</v>
      </c>
      <c r="B14" s="6" t="s">
        <v>41</v>
      </c>
      <c r="C14" s="20">
        <v>32614444</v>
      </c>
      <c r="D14" s="20">
        <v>13370434</v>
      </c>
      <c r="E14" s="20">
        <v>242165</v>
      </c>
      <c r="F14" s="20">
        <v>14063131</v>
      </c>
      <c r="G14" s="21">
        <v>1179276</v>
      </c>
      <c r="H14" s="41">
        <f t="shared" si="0"/>
        <v>61469450</v>
      </c>
    </row>
    <row r="15" spans="1:8" x14ac:dyDescent="0.25">
      <c r="A15" s="5">
        <v>9</v>
      </c>
      <c r="B15" s="6" t="s">
        <v>42</v>
      </c>
      <c r="C15" s="20">
        <v>51767743</v>
      </c>
      <c r="D15" s="20">
        <v>13289307</v>
      </c>
      <c r="E15" s="20">
        <v>172040</v>
      </c>
      <c r="F15" s="20">
        <v>13725546</v>
      </c>
      <c r="G15" s="21">
        <v>847189</v>
      </c>
      <c r="H15" s="41">
        <f t="shared" si="0"/>
        <v>79801825</v>
      </c>
    </row>
    <row r="16" spans="1:8" x14ac:dyDescent="0.25">
      <c r="A16" s="5">
        <v>10</v>
      </c>
      <c r="B16" s="6" t="s">
        <v>43</v>
      </c>
      <c r="C16" s="20">
        <v>39722839</v>
      </c>
      <c r="D16" s="20">
        <v>12691850</v>
      </c>
      <c r="E16" s="20">
        <v>132770</v>
      </c>
      <c r="F16" s="20">
        <v>9632316</v>
      </c>
      <c r="G16" s="21">
        <v>433520</v>
      </c>
      <c r="H16" s="41">
        <f t="shared" si="0"/>
        <v>62613295</v>
      </c>
    </row>
    <row r="17" spans="1:8" x14ac:dyDescent="0.25">
      <c r="A17" s="5">
        <v>11</v>
      </c>
      <c r="B17" s="6" t="s">
        <v>44</v>
      </c>
      <c r="C17" s="20">
        <v>33850753</v>
      </c>
      <c r="D17" s="20">
        <v>12324857</v>
      </c>
      <c r="E17" s="20">
        <v>110330</v>
      </c>
      <c r="F17" s="20">
        <v>10447917</v>
      </c>
      <c r="G17" s="21">
        <v>344462</v>
      </c>
      <c r="H17" s="41">
        <f t="shared" si="0"/>
        <v>57078319</v>
      </c>
    </row>
    <row r="18" spans="1:8" x14ac:dyDescent="0.25">
      <c r="A18" s="5">
        <v>12</v>
      </c>
      <c r="B18" s="6" t="s">
        <v>45</v>
      </c>
      <c r="C18" s="20">
        <v>101211705</v>
      </c>
      <c r="D18" s="20">
        <v>24331181</v>
      </c>
      <c r="E18" s="20">
        <v>432905</v>
      </c>
      <c r="F18" s="20">
        <v>26987597</v>
      </c>
      <c r="G18" s="21">
        <v>1990944</v>
      </c>
      <c r="H18" s="41">
        <f t="shared" si="0"/>
        <v>154954332</v>
      </c>
    </row>
    <row r="19" spans="1:8" ht="31.5" x14ac:dyDescent="0.25">
      <c r="A19" s="5">
        <v>13</v>
      </c>
      <c r="B19" s="6" t="s">
        <v>46</v>
      </c>
      <c r="C19" s="20">
        <v>40652824</v>
      </c>
      <c r="D19" s="20">
        <v>11995293</v>
      </c>
      <c r="E19" s="20">
        <v>274890</v>
      </c>
      <c r="F19" s="20">
        <v>12996612</v>
      </c>
      <c r="G19" s="21">
        <v>1066888</v>
      </c>
      <c r="H19" s="41">
        <f t="shared" si="0"/>
        <v>66986507</v>
      </c>
    </row>
    <row r="20" spans="1:8" s="22" customFormat="1" ht="12.75" x14ac:dyDescent="0.2">
      <c r="C20" s="23">
        <f>SUM(C7:C19)</f>
        <v>599541855</v>
      </c>
      <c r="D20" s="23">
        <f t="shared" ref="D20:H20" si="1">SUM(D7:D19)</f>
        <v>172111389</v>
      </c>
      <c r="E20" s="23">
        <f t="shared" si="1"/>
        <v>2848945</v>
      </c>
      <c r="F20" s="23">
        <f t="shared" si="1"/>
        <v>175100153</v>
      </c>
      <c r="G20" s="23">
        <f t="shared" si="1"/>
        <v>13116019</v>
      </c>
      <c r="H20" s="23">
        <f t="shared" si="1"/>
        <v>962718361</v>
      </c>
    </row>
  </sheetData>
  <mergeCells count="4">
    <mergeCell ref="A1:H1"/>
    <mergeCell ref="A4:A5"/>
    <mergeCell ref="B4:B5"/>
    <mergeCell ref="C4:H4"/>
  </mergeCells>
  <pageMargins left="0.70866141732283472" right="0.70866141732283472" top="0.35433070866141736" bottom="0.74803149606299213" header="0.31496062992125984" footer="0.31496062992125984"/>
  <pageSetup paperSize="9" scale="7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zoomScale="82" zoomScaleNormal="82" workbookViewId="0">
      <selection activeCell="A7" sqref="A7"/>
    </sheetView>
  </sheetViews>
  <sheetFormatPr defaultColWidth="9.140625" defaultRowHeight="15.75" x14ac:dyDescent="0.25"/>
  <cols>
    <col min="1" max="1" width="7.5703125" style="1" customWidth="1"/>
    <col min="2" max="2" width="45" style="1" customWidth="1"/>
    <col min="3" max="3" width="14.85546875" style="1" customWidth="1"/>
    <col min="4" max="4" width="15.85546875" style="1" customWidth="1"/>
    <col min="5" max="5" width="15.5703125" style="1" customWidth="1"/>
    <col min="6" max="6" width="15.85546875" style="1" customWidth="1"/>
    <col min="7" max="7" width="16.5703125" style="1" hidden="1" customWidth="1"/>
    <col min="8" max="8" width="16" style="1" customWidth="1"/>
    <col min="9" max="9" width="16.5703125" style="1" hidden="1" customWidth="1"/>
    <col min="10" max="10" width="15" style="1" customWidth="1"/>
    <col min="11" max="11" width="18.28515625" style="1" hidden="1" customWidth="1"/>
    <col min="12" max="12" width="18.42578125" style="1" hidden="1" customWidth="1"/>
    <col min="13" max="13" width="16.7109375" style="1" hidden="1" customWidth="1"/>
    <col min="14" max="14" width="16" style="1" hidden="1" customWidth="1"/>
    <col min="15" max="15" width="16.7109375" style="1" customWidth="1"/>
    <col min="16" max="16" width="16" style="1" customWidth="1"/>
    <col min="17" max="17" width="21.42578125" style="1" customWidth="1"/>
    <col min="18" max="16384" width="9.140625" style="1"/>
  </cols>
  <sheetData>
    <row r="1" spans="1:17" ht="42" customHeight="1" x14ac:dyDescent="0.25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5">
      <c r="A2" s="2"/>
      <c r="B2" s="2"/>
      <c r="C2" s="33"/>
      <c r="D2" s="33"/>
      <c r="E2" s="26"/>
      <c r="F2" s="33"/>
      <c r="G2" s="26"/>
      <c r="H2" s="26"/>
      <c r="I2" s="2"/>
      <c r="J2" s="26"/>
      <c r="K2" s="24"/>
      <c r="L2" s="17"/>
      <c r="M2" s="51"/>
      <c r="N2" s="51"/>
      <c r="O2" s="49"/>
      <c r="P2" s="37"/>
      <c r="Q2" s="2"/>
    </row>
    <row r="3" spans="1:17" x14ac:dyDescent="0.25">
      <c r="A3" s="3" t="s">
        <v>69</v>
      </c>
    </row>
    <row r="4" spans="1:17" ht="39" customHeight="1" x14ac:dyDescent="0.25">
      <c r="A4" s="63" t="s">
        <v>0</v>
      </c>
      <c r="B4" s="63" t="s">
        <v>1</v>
      </c>
      <c r="C4" s="52" t="s">
        <v>65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ht="48.75" customHeight="1" x14ac:dyDescent="0.25">
      <c r="A5" s="64"/>
      <c r="B5" s="64"/>
      <c r="C5" s="52" t="s">
        <v>17</v>
      </c>
      <c r="D5" s="52"/>
      <c r="E5" s="52" t="s">
        <v>16</v>
      </c>
      <c r="F5" s="52"/>
      <c r="G5" s="52" t="s">
        <v>18</v>
      </c>
      <c r="H5" s="52"/>
      <c r="I5" s="52"/>
      <c r="J5" s="52"/>
      <c r="K5" s="52" t="s">
        <v>26</v>
      </c>
      <c r="L5" s="52" t="s">
        <v>19</v>
      </c>
      <c r="M5" s="52" t="s">
        <v>63</v>
      </c>
      <c r="N5" s="52"/>
      <c r="O5" s="68" t="s">
        <v>70</v>
      </c>
      <c r="P5" s="68"/>
      <c r="Q5" s="66" t="s">
        <v>66</v>
      </c>
    </row>
    <row r="6" spans="1:17" ht="33.75" customHeight="1" x14ac:dyDescent="0.25">
      <c r="A6" s="65"/>
      <c r="B6" s="65"/>
      <c r="C6" s="32" t="s">
        <v>14</v>
      </c>
      <c r="D6" s="32" t="s">
        <v>12</v>
      </c>
      <c r="E6" s="32" t="s">
        <v>15</v>
      </c>
      <c r="F6" s="32" t="s">
        <v>13</v>
      </c>
      <c r="G6" s="25" t="s">
        <v>14</v>
      </c>
      <c r="H6" s="25" t="s">
        <v>15</v>
      </c>
      <c r="I6" s="25" t="s">
        <v>12</v>
      </c>
      <c r="J6" s="25" t="s">
        <v>13</v>
      </c>
      <c r="K6" s="52"/>
      <c r="L6" s="52"/>
      <c r="M6" s="50" t="s">
        <v>15</v>
      </c>
      <c r="N6" s="50" t="s">
        <v>13</v>
      </c>
      <c r="O6" s="48" t="s">
        <v>14</v>
      </c>
      <c r="P6" s="48" t="s">
        <v>12</v>
      </c>
      <c r="Q6" s="66"/>
    </row>
    <row r="7" spans="1:17" x14ac:dyDescent="0.25">
      <c r="A7" s="4">
        <v>1</v>
      </c>
      <c r="B7" s="4">
        <v>2</v>
      </c>
      <c r="C7" s="32">
        <v>3</v>
      </c>
      <c r="D7" s="32">
        <v>4</v>
      </c>
      <c r="E7" s="25">
        <v>5</v>
      </c>
      <c r="F7" s="32">
        <v>6</v>
      </c>
      <c r="G7" s="25"/>
      <c r="H7" s="25">
        <v>7</v>
      </c>
      <c r="I7" s="25"/>
      <c r="J7" s="25">
        <v>8</v>
      </c>
      <c r="K7" s="25">
        <v>9</v>
      </c>
      <c r="L7" s="25">
        <v>10</v>
      </c>
      <c r="M7" s="50">
        <v>11</v>
      </c>
      <c r="N7" s="50">
        <v>12</v>
      </c>
      <c r="O7" s="48">
        <v>9</v>
      </c>
      <c r="P7" s="36">
        <v>10</v>
      </c>
      <c r="Q7" s="10">
        <v>11</v>
      </c>
    </row>
    <row r="8" spans="1:17" s="45" customFormat="1" x14ac:dyDescent="0.25">
      <c r="A8" s="44">
        <v>1</v>
      </c>
      <c r="B8" s="35" t="s">
        <v>32</v>
      </c>
      <c r="C8" s="20" t="s">
        <v>11</v>
      </c>
      <c r="D8" s="28">
        <v>801051</v>
      </c>
      <c r="E8" s="20" t="s">
        <v>11</v>
      </c>
      <c r="F8" s="28">
        <v>32175667</v>
      </c>
      <c r="G8" s="20"/>
      <c r="H8" s="20" t="s">
        <v>11</v>
      </c>
      <c r="I8" s="28"/>
      <c r="J8" s="28">
        <v>6619128</v>
      </c>
      <c r="K8" s="20"/>
      <c r="L8" s="20"/>
      <c r="M8" s="20"/>
      <c r="N8" s="20"/>
      <c r="O8" s="20" t="s">
        <v>11</v>
      </c>
      <c r="P8" s="20">
        <v>104395.5</v>
      </c>
      <c r="Q8" s="42">
        <f>SUM(C8:P8)</f>
        <v>39700241.5</v>
      </c>
    </row>
    <row r="9" spans="1:17" x14ac:dyDescent="0.25">
      <c r="A9" s="40">
        <v>2</v>
      </c>
      <c r="B9" s="35" t="s">
        <v>31</v>
      </c>
      <c r="C9" s="28">
        <v>2045859</v>
      </c>
      <c r="D9" s="20" t="s">
        <v>11</v>
      </c>
      <c r="E9" s="28">
        <v>43413133</v>
      </c>
      <c r="F9" s="20" t="s">
        <v>11</v>
      </c>
      <c r="G9" s="28"/>
      <c r="H9" s="28">
        <v>13318539</v>
      </c>
      <c r="I9" s="20"/>
      <c r="J9" s="20" t="s">
        <v>11</v>
      </c>
      <c r="K9" s="20"/>
      <c r="L9" s="20"/>
      <c r="M9" s="20"/>
      <c r="N9" s="20" t="s">
        <v>11</v>
      </c>
      <c r="O9" s="20">
        <v>232514.17</v>
      </c>
      <c r="P9" s="20" t="s">
        <v>11</v>
      </c>
      <c r="Q9" s="42">
        <f>SUM(C9:P9)</f>
        <v>59010045.170000002</v>
      </c>
    </row>
    <row r="10" spans="1:17" x14ac:dyDescent="0.25">
      <c r="E10" s="29"/>
      <c r="F10" s="2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>
        <f>Q8+Q9</f>
        <v>98710286.670000002</v>
      </c>
    </row>
    <row r="11" spans="1:17" x14ac:dyDescent="0.25">
      <c r="F11" s="34"/>
    </row>
    <row r="12" spans="1:17" x14ac:dyDescent="0.25">
      <c r="I12" s="27"/>
    </row>
  </sheetData>
  <mergeCells count="12">
    <mergeCell ref="A1:Q1"/>
    <mergeCell ref="K5:K6"/>
    <mergeCell ref="L5:L6"/>
    <mergeCell ref="B4:B6"/>
    <mergeCell ref="A4:A6"/>
    <mergeCell ref="Q5:Q6"/>
    <mergeCell ref="G5:J5"/>
    <mergeCell ref="C5:D5"/>
    <mergeCell ref="E5:F5"/>
    <mergeCell ref="C4:Q4"/>
    <mergeCell ref="O5:P5"/>
    <mergeCell ref="M5:N5"/>
  </mergeCells>
  <pageMargins left="0.70866141732283472" right="0.31496062992125984" top="0.74803149606299213" bottom="0.74803149606299213" header="0.31496062992125984" footer="0.31496062992125984"/>
  <pageSetup paperSize="9" scale="5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Общеобразовательные учреждения</vt:lpstr>
      <vt:lpstr>Дошкольные учреждения </vt:lpstr>
      <vt:lpstr>Организации дополнительного обр</vt:lpstr>
      <vt:lpstr>'Дошкольные учреждения '!Область_печати</vt:lpstr>
      <vt:lpstr>'Организации дополнительного обр'!Область_печати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Belousova</cp:lastModifiedBy>
  <cp:lastPrinted>2025-12-03T10:24:03Z</cp:lastPrinted>
  <dcterms:created xsi:type="dcterms:W3CDTF">2016-12-15T03:27:01Z</dcterms:created>
  <dcterms:modified xsi:type="dcterms:W3CDTF">2025-12-26T08:46:06Z</dcterms:modified>
</cp:coreProperties>
</file>